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batch experiments/Dataset storage at 4TU/"/>
    </mc:Choice>
  </mc:AlternateContent>
  <xr:revisionPtr revIDLastSave="13" documentId="8_{FE7C581D-6966-4FE6-94B6-C84EC5A071C4}" xr6:coauthVersionLast="47" xr6:coauthVersionMax="47" xr10:uidLastSave="{76AFF013-FBA2-4D8C-A4EF-34C47A6502B3}"/>
  <bookViews>
    <workbookView xWindow="28680" yWindow="-120" windowWidth="29040" windowHeight="15840" tabRatio="647" activeTab="3" xr2:uid="{02419CD6-4A46-41F5-B8FB-3655F308DD0F}"/>
  </bookViews>
  <sheets>
    <sheet name="Caffeine" sheetId="6" r:id="rId1"/>
    <sheet name="Benzotriazole" sheetId="11" r:id="rId2"/>
    <sheet name="Bentazone" sheetId="19" r:id="rId3"/>
    <sheet name="2,4-D" sheetId="1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17" l="1"/>
  <c r="H5" i="17"/>
  <c r="H6" i="17"/>
  <c r="H7" i="17"/>
  <c r="H8" i="17"/>
  <c r="H9" i="17"/>
  <c r="H10" i="17"/>
  <c r="H11" i="17"/>
  <c r="H12" i="17"/>
  <c r="H13" i="17"/>
  <c r="H14" i="17"/>
  <c r="H3" i="17"/>
  <c r="H4" i="19"/>
  <c r="H5" i="19"/>
  <c r="H6" i="19"/>
  <c r="H7" i="19"/>
  <c r="H8" i="19"/>
  <c r="H9" i="19"/>
  <c r="H10" i="19"/>
  <c r="H11" i="19"/>
  <c r="H12" i="19"/>
  <c r="H13" i="19"/>
  <c r="H14" i="19"/>
  <c r="H3" i="19"/>
  <c r="D4" i="19"/>
  <c r="D5" i="19"/>
  <c r="D6" i="19"/>
  <c r="D7" i="19"/>
  <c r="D8" i="19"/>
  <c r="D9" i="19"/>
  <c r="D10" i="19"/>
  <c r="D11" i="19"/>
  <c r="D12" i="19"/>
  <c r="D13" i="19"/>
  <c r="D14" i="19"/>
  <c r="D3" i="19"/>
  <c r="D4" i="17"/>
  <c r="D5" i="17"/>
  <c r="D6" i="17"/>
  <c r="D7" i="17"/>
  <c r="D8" i="17"/>
  <c r="D9" i="17"/>
  <c r="D10" i="17"/>
  <c r="D11" i="17"/>
  <c r="D12" i="17"/>
  <c r="D13" i="17"/>
  <c r="D14" i="17"/>
  <c r="D3" i="17"/>
  <c r="C9" i="19" l="1"/>
  <c r="G14" i="17" l="1"/>
  <c r="G13" i="17"/>
  <c r="G12" i="17"/>
  <c r="G11" i="17"/>
  <c r="G10" i="17"/>
  <c r="G9" i="17"/>
  <c r="G8" i="17"/>
  <c r="G7" i="17"/>
  <c r="G6" i="17"/>
  <c r="G5" i="17"/>
  <c r="G4" i="17"/>
  <c r="G3" i="17"/>
  <c r="C14" i="17"/>
  <c r="C13" i="17"/>
  <c r="C12" i="17"/>
  <c r="C11" i="17"/>
  <c r="C10" i="17"/>
  <c r="C9" i="17"/>
  <c r="C8" i="17"/>
  <c r="C7" i="17"/>
  <c r="C6" i="17"/>
  <c r="C5" i="17"/>
  <c r="C4" i="17"/>
  <c r="C3" i="17"/>
  <c r="G14" i="19"/>
  <c r="C14" i="19"/>
  <c r="G13" i="19"/>
  <c r="C13" i="19"/>
  <c r="G12" i="19"/>
  <c r="C12" i="19"/>
  <c r="G11" i="19"/>
  <c r="C11" i="19"/>
  <c r="G10" i="19"/>
  <c r="C10" i="19"/>
  <c r="G9" i="19"/>
  <c r="G8" i="19"/>
  <c r="C8" i="19"/>
  <c r="G7" i="19"/>
  <c r="C7" i="19"/>
  <c r="G6" i="19"/>
  <c r="C6" i="19"/>
  <c r="G5" i="19"/>
  <c r="C5" i="19"/>
  <c r="G4" i="19"/>
  <c r="C4" i="19"/>
  <c r="G3" i="19"/>
  <c r="C3" i="19"/>
  <c r="C15" i="11"/>
  <c r="D15" i="11" s="1"/>
  <c r="C14" i="11"/>
  <c r="D14" i="11" s="1"/>
  <c r="C13" i="11"/>
  <c r="D13" i="11" s="1"/>
  <c r="C12" i="11"/>
  <c r="D12" i="11" s="1"/>
  <c r="C11" i="11"/>
  <c r="D11" i="11" s="1"/>
  <c r="C10" i="11"/>
  <c r="D10" i="11" s="1"/>
  <c r="C9" i="11"/>
  <c r="D9" i="11" s="1"/>
  <c r="C8" i="11"/>
  <c r="D8" i="11" s="1"/>
  <c r="C7" i="11"/>
  <c r="D7" i="11" s="1"/>
  <c r="C6" i="11"/>
  <c r="D6" i="11" s="1"/>
  <c r="C5" i="11"/>
  <c r="D5" i="11" s="1"/>
  <c r="C4" i="11"/>
  <c r="D4" i="11" s="1"/>
  <c r="C3" i="11"/>
  <c r="D3" i="11" s="1"/>
  <c r="G15" i="6" l="1"/>
  <c r="H15" i="6" s="1"/>
  <c r="G14" i="6"/>
  <c r="H14" i="6" s="1"/>
  <c r="G13" i="6"/>
  <c r="H13" i="6" s="1"/>
  <c r="G12" i="6"/>
  <c r="H12" i="6" s="1"/>
  <c r="G11" i="6"/>
  <c r="H11" i="6" s="1"/>
  <c r="G10" i="6"/>
  <c r="H10" i="6" s="1"/>
  <c r="G9" i="6"/>
  <c r="H9" i="6" s="1"/>
  <c r="G8" i="6"/>
  <c r="H8" i="6" s="1"/>
  <c r="G7" i="6"/>
  <c r="H7" i="6" s="1"/>
  <c r="G6" i="6"/>
  <c r="G5" i="6"/>
  <c r="G4" i="6"/>
  <c r="G3" i="6"/>
  <c r="C15" i="6"/>
  <c r="D15" i="6" s="1"/>
  <c r="C14" i="6"/>
  <c r="D14" i="6" s="1"/>
  <c r="C13" i="6"/>
  <c r="D13" i="6" s="1"/>
  <c r="C12" i="6"/>
  <c r="D12" i="6" s="1"/>
  <c r="C11" i="6"/>
  <c r="D11" i="6" s="1"/>
  <c r="C10" i="6"/>
  <c r="D10" i="6" s="1"/>
  <c r="C9" i="6"/>
  <c r="D9" i="6" s="1"/>
  <c r="C8" i="6"/>
  <c r="D8" i="6" s="1"/>
  <c r="C7" i="6"/>
  <c r="D7" i="6" s="1"/>
  <c r="C6" i="6"/>
  <c r="D6" i="6" s="1"/>
  <c r="C5" i="6"/>
  <c r="D5" i="6" s="1"/>
  <c r="C4" i="6"/>
  <c r="D4" i="6" s="1"/>
  <c r="C3" i="6"/>
  <c r="D3" i="6" s="1"/>
  <c r="H4" i="6" l="1"/>
  <c r="H5" i="6"/>
  <c r="H6" i="6"/>
  <c r="H3" i="6"/>
</calcChain>
</file>

<file path=xl/sharedStrings.xml><?xml version="1.0" encoding="utf-8"?>
<sst xmlns="http://schemas.openxmlformats.org/spreadsheetml/2006/main" count="32" uniqueCount="6">
  <si>
    <t>Time</t>
  </si>
  <si>
    <t>Conc.</t>
  </si>
  <si>
    <t>Consumption OMPs (ug/L)</t>
  </si>
  <si>
    <t>Consumption NH4 (umol/ g sand)</t>
  </si>
  <si>
    <t>Consumption CH4 (umol/ g sand)</t>
  </si>
  <si>
    <t>total OMPs consumption(nmol/g sand)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</si>
</sst>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164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9" fontId="0" fillId="0" borderId="0" xfId="0" applyNumberFormat="1" applyBorder="1" applyAlignment="1">
      <alignment horizontal="center"/>
    </xf>
    <xf numFmtId="0" fontId="0" fillId="4" borderId="0" xfId="0" applyFill="1" applyBorder="1"/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/>
    <xf numFmtId="2" fontId="0" fillId="2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9" fontId="0" fillId="0" borderId="0" xfId="0" applyNumberFormat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2" fontId="0" fillId="5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 wrapText="1"/>
    </xf>
    <xf numFmtId="9" fontId="0" fillId="3" borderId="0" xfId="0" applyNumberFormat="1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2" fontId="4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F30AE-9C4E-4A63-8241-CFF14E061F1D}">
  <sheetPr>
    <tabColor rgb="FFFF0000"/>
  </sheetPr>
  <dimension ref="A1:AK24"/>
  <sheetViews>
    <sheetView zoomScale="77" zoomScaleNormal="77" workbookViewId="0">
      <selection activeCell="G24" sqref="G24"/>
    </sheetView>
  </sheetViews>
  <sheetFormatPr defaultRowHeight="14.5" x14ac:dyDescent="0.35"/>
  <cols>
    <col min="1" max="1" width="4.453125" style="1" customWidth="1"/>
    <col min="2" max="2" width="8.7265625" style="1"/>
    <col min="3" max="3" width="17.7265625" style="1" bestFit="1" customWidth="1"/>
    <col min="4" max="4" width="17.7265625" style="1" customWidth="1"/>
    <col min="5" max="5" width="16.36328125" style="1" bestFit="1" customWidth="1"/>
    <col min="6" max="6" width="9.81640625" style="1" customWidth="1"/>
    <col min="7" max="7" width="16.1796875" style="1" customWidth="1"/>
    <col min="8" max="8" width="17.81640625" style="1" customWidth="1"/>
    <col min="9" max="9" width="12.08984375" style="1" customWidth="1"/>
    <col min="10" max="16384" width="8.7265625" style="1"/>
  </cols>
  <sheetData>
    <row r="1" spans="1:37" x14ac:dyDescent="0.35">
      <c r="A1" s="23" t="s">
        <v>0</v>
      </c>
      <c r="B1" s="24"/>
      <c r="C1" s="24"/>
      <c r="D1" s="24"/>
      <c r="E1" s="24"/>
      <c r="F1" s="25"/>
      <c r="G1" s="25"/>
      <c r="H1" s="25"/>
      <c r="I1" s="25"/>
    </row>
    <row r="2" spans="1:37" ht="40" customHeight="1" x14ac:dyDescent="0.35">
      <c r="A2" s="23"/>
      <c r="B2" s="4" t="s">
        <v>1</v>
      </c>
      <c r="C2" s="12" t="s">
        <v>2</v>
      </c>
      <c r="D2" s="15" t="s">
        <v>5</v>
      </c>
      <c r="E2" s="13" t="s">
        <v>3</v>
      </c>
      <c r="F2" s="4" t="s">
        <v>1</v>
      </c>
      <c r="G2" s="12" t="s">
        <v>2</v>
      </c>
      <c r="H2" s="16" t="s">
        <v>5</v>
      </c>
      <c r="I2" s="17" t="s">
        <v>4</v>
      </c>
    </row>
    <row r="3" spans="1:37" x14ac:dyDescent="0.35">
      <c r="A3" s="1">
        <v>0</v>
      </c>
      <c r="B3" s="14">
        <v>427.59547781330025</v>
      </c>
      <c r="C3" s="6">
        <f>B3-B3</f>
        <v>0</v>
      </c>
      <c r="D3" s="9">
        <f>C3*0.12/194.194/30*1000</f>
        <v>0</v>
      </c>
      <c r="E3" s="9">
        <v>0</v>
      </c>
      <c r="F3" s="6">
        <v>397.54146546996208</v>
      </c>
      <c r="G3" s="6">
        <f>F3-F3</f>
        <v>0</v>
      </c>
      <c r="H3" s="10">
        <f>G3*0.12/194.194/30*1000</f>
        <v>0</v>
      </c>
      <c r="I3" s="10">
        <v>0</v>
      </c>
      <c r="J3" s="3"/>
      <c r="K3" s="3"/>
      <c r="L3" s="3"/>
      <c r="M3" s="3"/>
      <c r="N3" s="3"/>
      <c r="O3" s="3"/>
      <c r="P3" s="3"/>
      <c r="Q3" s="3"/>
    </row>
    <row r="4" spans="1:37" x14ac:dyDescent="0.35">
      <c r="A4" s="1">
        <v>17</v>
      </c>
      <c r="B4" s="14">
        <v>338.26820102292749</v>
      </c>
      <c r="C4" s="6">
        <f>B3-B4</f>
        <v>89.327276790372764</v>
      </c>
      <c r="D4" s="21">
        <f t="shared" ref="D4:D15" si="0">C4*0.12/194.194/30*1000</f>
        <v>1.839959561889096</v>
      </c>
      <c r="E4" s="21">
        <v>0.56285714285714339</v>
      </c>
      <c r="F4" s="6">
        <v>347.62184357399906</v>
      </c>
      <c r="G4" s="6">
        <f>F3-F4</f>
        <v>49.919621895963019</v>
      </c>
      <c r="H4" s="20">
        <f t="shared" ref="H4:H15" si="1">G4*0.12/194.194/30*1000</f>
        <v>1.0282423122436948</v>
      </c>
      <c r="I4" s="20">
        <v>2.2340639024452305</v>
      </c>
      <c r="J4" s="3"/>
      <c r="K4" s="26"/>
      <c r="L4" s="3"/>
      <c r="M4" s="3"/>
      <c r="N4" s="3"/>
      <c r="O4" s="7"/>
      <c r="P4" s="3"/>
      <c r="Q4" s="3"/>
    </row>
    <row r="5" spans="1:37" x14ac:dyDescent="0.35">
      <c r="A5" s="1">
        <v>41</v>
      </c>
      <c r="B5" s="14">
        <v>318.9725601899795</v>
      </c>
      <c r="C5" s="6">
        <f>B3-B5</f>
        <v>108.62291762332075</v>
      </c>
      <c r="D5" s="18">
        <f t="shared" si="0"/>
        <v>2.2374103756721784</v>
      </c>
      <c r="E5" s="18">
        <v>1.1085714285714294</v>
      </c>
      <c r="F5" s="6">
        <v>273.88554564428739</v>
      </c>
      <c r="G5" s="6">
        <f>F3-F5</f>
        <v>123.65591982567469</v>
      </c>
      <c r="H5" s="20">
        <f t="shared" si="1"/>
        <v>2.5470595348089993</v>
      </c>
      <c r="I5" s="20">
        <v>5.1627532409130987</v>
      </c>
      <c r="J5" s="3"/>
      <c r="K5" s="26"/>
      <c r="L5" s="3"/>
      <c r="M5" s="3"/>
      <c r="N5" s="3"/>
      <c r="O5" s="7"/>
      <c r="P5" s="3"/>
      <c r="Q5" s="3"/>
    </row>
    <row r="6" spans="1:37" x14ac:dyDescent="0.35">
      <c r="A6" s="1">
        <v>65</v>
      </c>
      <c r="B6" s="14">
        <v>235.47994207804152</v>
      </c>
      <c r="C6" s="6">
        <f>B3-B6</f>
        <v>192.11553573525873</v>
      </c>
      <c r="D6" s="18">
        <f t="shared" si="0"/>
        <v>3.9571878788275376</v>
      </c>
      <c r="E6" s="18">
        <v>1.66</v>
      </c>
      <c r="F6" s="6">
        <v>148.67055198266968</v>
      </c>
      <c r="G6" s="6">
        <f>F3-F6</f>
        <v>248.8709134872924</v>
      </c>
      <c r="H6" s="20">
        <f t="shared" si="1"/>
        <v>5.1262328081669342</v>
      </c>
      <c r="I6" s="20">
        <v>23.396036823785487</v>
      </c>
      <c r="J6" s="3"/>
      <c r="K6" s="26"/>
      <c r="L6" s="3"/>
      <c r="M6" s="3"/>
      <c r="N6" s="3"/>
      <c r="O6" s="3"/>
      <c r="P6" s="3"/>
      <c r="Q6" s="3"/>
    </row>
    <row r="7" spans="1:37" x14ac:dyDescent="0.35">
      <c r="A7" s="1">
        <v>113</v>
      </c>
      <c r="B7" s="14">
        <v>170.06511232854729</v>
      </c>
      <c r="C7" s="6">
        <f>B3-B7</f>
        <v>257.53036548475296</v>
      </c>
      <c r="D7" s="18">
        <f t="shared" si="0"/>
        <v>5.3045998431414558</v>
      </c>
      <c r="E7" s="18">
        <v>1.9257142857142864</v>
      </c>
      <c r="F7" s="6">
        <v>0</v>
      </c>
      <c r="G7" s="6">
        <f>F3-F7</f>
        <v>397.54146546996208</v>
      </c>
      <c r="H7" s="20">
        <f t="shared" si="1"/>
        <v>8.1885427040992429</v>
      </c>
      <c r="I7" s="20">
        <v>96.394769518854645</v>
      </c>
      <c r="J7" s="3"/>
      <c r="K7" s="26"/>
      <c r="L7" s="3"/>
      <c r="M7" s="3"/>
      <c r="N7" s="3"/>
      <c r="O7" s="3"/>
      <c r="P7" s="3"/>
      <c r="Q7" s="3"/>
    </row>
    <row r="8" spans="1:37" s="3" customFormat="1" x14ac:dyDescent="0.35">
      <c r="A8" s="3">
        <v>161</v>
      </c>
      <c r="B8" s="14">
        <v>0</v>
      </c>
      <c r="C8" s="6">
        <f>B3-B8</f>
        <v>427.59547781330025</v>
      </c>
      <c r="D8" s="18">
        <f t="shared" si="0"/>
        <v>8.8075940103875556</v>
      </c>
      <c r="E8" s="19">
        <v>2.2771428571428576</v>
      </c>
      <c r="F8" s="7">
        <v>0</v>
      </c>
      <c r="G8" s="7">
        <f>F3-F8</f>
        <v>397.54146546996208</v>
      </c>
      <c r="H8" s="10">
        <f t="shared" si="1"/>
        <v>8.1885427040992429</v>
      </c>
      <c r="I8" s="10">
        <v>238.92102336562135</v>
      </c>
    </row>
    <row r="9" spans="1:37" x14ac:dyDescent="0.35">
      <c r="A9" s="3">
        <v>233</v>
      </c>
      <c r="B9" s="7">
        <v>0</v>
      </c>
      <c r="C9" s="6">
        <f>B3-B9</f>
        <v>427.59547781330025</v>
      </c>
      <c r="D9" s="9">
        <f t="shared" si="0"/>
        <v>8.8075940103875556</v>
      </c>
      <c r="E9" s="11">
        <v>2.2771428571428585</v>
      </c>
      <c r="F9" s="7">
        <v>0</v>
      </c>
      <c r="G9" s="7">
        <f>F3-F9</f>
        <v>397.54146546996208</v>
      </c>
      <c r="H9" s="10">
        <f t="shared" si="1"/>
        <v>8.1885427040992429</v>
      </c>
      <c r="I9" s="10">
        <v>444.50373633733534</v>
      </c>
      <c r="J9" s="3"/>
      <c r="K9" s="3"/>
      <c r="L9" s="3"/>
      <c r="M9" s="3"/>
      <c r="N9" s="3"/>
      <c r="O9" s="3"/>
      <c r="P9" s="3"/>
      <c r="Q9" s="3"/>
    </row>
    <row r="10" spans="1:37" x14ac:dyDescent="0.35">
      <c r="A10" s="3">
        <v>305</v>
      </c>
      <c r="B10" s="7">
        <v>0</v>
      </c>
      <c r="C10" s="6">
        <f>B3-B10</f>
        <v>427.59547781330025</v>
      </c>
      <c r="D10" s="9">
        <f t="shared" si="0"/>
        <v>8.8075940103875556</v>
      </c>
      <c r="E10" s="11">
        <v>3.591428571428569</v>
      </c>
      <c r="F10" s="7">
        <v>0</v>
      </c>
      <c r="G10" s="7">
        <f>F3-F10</f>
        <v>397.54146546996208</v>
      </c>
      <c r="H10" s="10">
        <f t="shared" si="1"/>
        <v>8.1885427040992429</v>
      </c>
      <c r="I10" s="10">
        <v>596.17457920614129</v>
      </c>
      <c r="J10" s="3"/>
      <c r="K10" s="3"/>
      <c r="L10" s="3"/>
      <c r="M10" s="3"/>
      <c r="N10" s="3"/>
      <c r="O10" s="3"/>
      <c r="P10" s="3"/>
      <c r="Q10" s="3"/>
    </row>
    <row r="11" spans="1:37" s="5" customFormat="1" x14ac:dyDescent="0.35">
      <c r="A11" s="3">
        <v>353</v>
      </c>
      <c r="B11" s="7">
        <v>0</v>
      </c>
      <c r="C11" s="6">
        <f>B3-B11</f>
        <v>427.59547781330025</v>
      </c>
      <c r="D11" s="9">
        <f t="shared" si="0"/>
        <v>8.8075940103875556</v>
      </c>
      <c r="E11" s="11">
        <v>4.7914285714285691</v>
      </c>
      <c r="F11" s="7">
        <v>0</v>
      </c>
      <c r="G11" s="7">
        <f>F3-F11</f>
        <v>397.54146546996208</v>
      </c>
      <c r="H11" s="10">
        <f t="shared" si="1"/>
        <v>8.1885427040992429</v>
      </c>
      <c r="I11" s="10">
        <v>695.53192170248531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x14ac:dyDescent="0.35">
      <c r="A12" s="3">
        <v>425</v>
      </c>
      <c r="B12" s="7">
        <v>0</v>
      </c>
      <c r="C12" s="6">
        <f>B3-B12</f>
        <v>427.59547781330025</v>
      </c>
      <c r="D12" s="9">
        <f t="shared" si="0"/>
        <v>8.8075940103875556</v>
      </c>
      <c r="E12" s="11">
        <v>11.562857142857144</v>
      </c>
      <c r="F12" s="7">
        <v>0</v>
      </c>
      <c r="G12" s="7">
        <f>F3-F12</f>
        <v>397.54146546996208</v>
      </c>
      <c r="H12" s="10">
        <f t="shared" si="1"/>
        <v>8.1885427040992429</v>
      </c>
      <c r="I12" s="10">
        <v>847.20385492823505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s="5" customFormat="1" x14ac:dyDescent="0.35">
      <c r="A13" s="3">
        <v>497</v>
      </c>
      <c r="B13" s="7">
        <v>0</v>
      </c>
      <c r="C13" s="6">
        <f>B3-B13</f>
        <v>427.59547781330025</v>
      </c>
      <c r="D13" s="9">
        <f t="shared" si="0"/>
        <v>8.8075940103875556</v>
      </c>
      <c r="E13" s="11">
        <v>15.552857142857142</v>
      </c>
      <c r="F13" s="7">
        <v>0</v>
      </c>
      <c r="G13" s="7">
        <f>F3-F13</f>
        <v>397.54146546996208</v>
      </c>
      <c r="H13" s="10">
        <f t="shared" si="1"/>
        <v>8.1885427040992429</v>
      </c>
      <c r="I13" s="10">
        <v>953.2375199412852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x14ac:dyDescent="0.35">
      <c r="A14" s="3">
        <v>593</v>
      </c>
      <c r="B14" s="7">
        <v>0</v>
      </c>
      <c r="C14" s="6">
        <f>B3-B14</f>
        <v>427.59547781330025</v>
      </c>
      <c r="D14" s="9">
        <f t="shared" si="0"/>
        <v>8.8075940103875556</v>
      </c>
      <c r="E14" s="11">
        <v>19.127142857142857</v>
      </c>
      <c r="F14" s="7">
        <v>0</v>
      </c>
      <c r="G14" s="7">
        <f>F3-F14</f>
        <v>397.54146546996208</v>
      </c>
      <c r="H14" s="10">
        <f t="shared" si="1"/>
        <v>8.1885427040992429</v>
      </c>
      <c r="I14" s="10">
        <v>955.32718832881596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x14ac:dyDescent="0.35">
      <c r="A15" s="3">
        <v>737</v>
      </c>
      <c r="B15" s="7">
        <v>0</v>
      </c>
      <c r="C15" s="6">
        <f>B3-B15</f>
        <v>427.59547781330025</v>
      </c>
      <c r="D15" s="9">
        <f t="shared" si="0"/>
        <v>8.8075940103875556</v>
      </c>
      <c r="E15" s="11">
        <v>22.791428571428568</v>
      </c>
      <c r="F15" s="7">
        <v>0</v>
      </c>
      <c r="G15" s="7">
        <f>F3-F15</f>
        <v>397.54146546996208</v>
      </c>
      <c r="H15" s="10">
        <f t="shared" si="1"/>
        <v>8.1885427040992429</v>
      </c>
      <c r="I15" s="10">
        <v>1008.3110827127612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x14ac:dyDescent="0.35">
      <c r="A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pans="7:37" x14ac:dyDescent="0.35">
      <c r="J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pans="7:37" x14ac:dyDescent="0.35">
      <c r="G18" s="2"/>
      <c r="J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7:37" x14ac:dyDescent="0.35">
      <c r="G19" s="2"/>
      <c r="J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7:37" x14ac:dyDescent="0.35">
      <c r="J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7:37" x14ac:dyDescent="0.35">
      <c r="G21" s="2"/>
      <c r="J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7:37" x14ac:dyDescent="0.35">
      <c r="G22" s="2"/>
      <c r="J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7:37" x14ac:dyDescent="0.35">
      <c r="G23" s="2"/>
      <c r="L23" s="3"/>
    </row>
    <row r="24" spans="7:37" x14ac:dyDescent="0.35">
      <c r="G24" s="2"/>
      <c r="K24" s="3"/>
      <c r="L24" s="3"/>
    </row>
  </sheetData>
  <mergeCells count="3">
    <mergeCell ref="A1:A2"/>
    <mergeCell ref="B1:E1"/>
    <mergeCell ref="F1:I1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4FA1E-F011-4630-91D2-4E7472693FB2}">
  <sheetPr>
    <tabColor rgb="FFFF0000"/>
  </sheetPr>
  <dimension ref="A1:E162"/>
  <sheetViews>
    <sheetView zoomScale="89" zoomScaleNormal="89" workbookViewId="0">
      <selection activeCell="C41" sqref="C41"/>
    </sheetView>
  </sheetViews>
  <sheetFormatPr defaultRowHeight="14.5" x14ac:dyDescent="0.35"/>
  <cols>
    <col min="1" max="1" width="4.453125" customWidth="1"/>
    <col min="2" max="2" width="9.81640625" customWidth="1"/>
    <col min="3" max="3" width="19" customWidth="1"/>
    <col min="4" max="5" width="21" customWidth="1"/>
  </cols>
  <sheetData>
    <row r="1" spans="1:5" x14ac:dyDescent="0.35">
      <c r="A1" s="23" t="s">
        <v>0</v>
      </c>
      <c r="B1" s="25"/>
      <c r="C1" s="25"/>
      <c r="D1" s="25"/>
      <c r="E1" s="25"/>
    </row>
    <row r="2" spans="1:5" ht="31.5" customHeight="1" x14ac:dyDescent="0.35">
      <c r="A2" s="23"/>
      <c r="B2" s="4" t="s">
        <v>1</v>
      </c>
      <c r="C2" s="12" t="s">
        <v>2</v>
      </c>
      <c r="D2" s="16" t="s">
        <v>5</v>
      </c>
      <c r="E2" s="17" t="s">
        <v>4</v>
      </c>
    </row>
    <row r="3" spans="1:5" x14ac:dyDescent="0.35">
      <c r="A3" s="1">
        <v>0</v>
      </c>
      <c r="B3" s="6">
        <v>393.40254865124552</v>
      </c>
      <c r="C3" s="6">
        <f>B3-B3</f>
        <v>0</v>
      </c>
      <c r="D3" s="10">
        <f>C3*0.12/119.127/30*1000</f>
        <v>0</v>
      </c>
      <c r="E3" s="10">
        <v>0</v>
      </c>
    </row>
    <row r="4" spans="1:5" x14ac:dyDescent="0.35">
      <c r="A4" s="1">
        <v>17</v>
      </c>
      <c r="B4" s="6">
        <v>364.21586792370931</v>
      </c>
      <c r="C4" s="6">
        <f>B3-B4</f>
        <v>29.186680727536213</v>
      </c>
      <c r="D4" s="10">
        <f t="shared" ref="D4:D15" si="0">C4*0.12/119.127/30*1000</f>
        <v>0.98001899577883134</v>
      </c>
      <c r="E4" s="22">
        <v>2.2340639024452305</v>
      </c>
    </row>
    <row r="5" spans="1:5" x14ac:dyDescent="0.35">
      <c r="A5" s="1">
        <v>41</v>
      </c>
      <c r="B5" s="6">
        <v>317.64520024686124</v>
      </c>
      <c r="C5" s="6">
        <f>B3-B5</f>
        <v>75.757348404384288</v>
      </c>
      <c r="D5" s="20">
        <f t="shared" si="0"/>
        <v>2.5437507333982823</v>
      </c>
      <c r="E5" s="20">
        <v>5.1627532409130987</v>
      </c>
    </row>
    <row r="6" spans="1:5" x14ac:dyDescent="0.35">
      <c r="A6" s="1">
        <v>65</v>
      </c>
      <c r="B6" s="6">
        <v>310.27933562679334</v>
      </c>
      <c r="C6" s="6">
        <f>B3-B6</f>
        <v>83.123213024452184</v>
      </c>
      <c r="D6" s="20">
        <f t="shared" si="0"/>
        <v>2.7910788662335886</v>
      </c>
      <c r="E6" s="20">
        <v>23.396036823785487</v>
      </c>
    </row>
    <row r="7" spans="1:5" x14ac:dyDescent="0.35">
      <c r="A7" s="1">
        <v>113</v>
      </c>
      <c r="B7" s="6">
        <v>268.33595124557127</v>
      </c>
      <c r="C7" s="6">
        <f>B3-B7</f>
        <v>125.06659740567426</v>
      </c>
      <c r="D7" s="20">
        <f t="shared" si="0"/>
        <v>4.1994374879137144</v>
      </c>
      <c r="E7" s="20">
        <v>96.394769518854645</v>
      </c>
    </row>
    <row r="8" spans="1:5" s="8" customFormat="1" x14ac:dyDescent="0.35">
      <c r="A8" s="3">
        <v>161</v>
      </c>
      <c r="B8" s="7">
        <v>192.56374615315201</v>
      </c>
      <c r="C8" s="7">
        <f>B3-B8</f>
        <v>200.83880249809351</v>
      </c>
      <c r="D8" s="20">
        <f t="shared" si="0"/>
        <v>6.7436870733954013</v>
      </c>
      <c r="E8" s="20">
        <v>238.92102336562135</v>
      </c>
    </row>
    <row r="9" spans="1:5" x14ac:dyDescent="0.35">
      <c r="A9" s="1">
        <v>233</v>
      </c>
      <c r="B9" s="6">
        <v>127.17300294663139</v>
      </c>
      <c r="C9" s="6">
        <f>B3-B9</f>
        <v>266.22954570461411</v>
      </c>
      <c r="D9" s="20">
        <f t="shared" si="0"/>
        <v>8.9393519757775852</v>
      </c>
      <c r="E9" s="20">
        <v>444.50373633733534</v>
      </c>
    </row>
    <row r="10" spans="1:5" x14ac:dyDescent="0.35">
      <c r="A10" s="1">
        <v>305</v>
      </c>
      <c r="B10" s="6">
        <v>73.340244090622534</v>
      </c>
      <c r="C10" s="6">
        <f>B3-B10</f>
        <v>320.06230456062298</v>
      </c>
      <c r="D10" s="20">
        <f t="shared" si="0"/>
        <v>10.746927382058574</v>
      </c>
      <c r="E10" s="20">
        <v>596.17457920614129</v>
      </c>
    </row>
    <row r="11" spans="1:5" x14ac:dyDescent="0.35">
      <c r="A11" s="1">
        <v>353</v>
      </c>
      <c r="B11" s="6">
        <v>25.136875742744188</v>
      </c>
      <c r="C11" s="6">
        <f>B3-B11</f>
        <v>368.26567290850136</v>
      </c>
      <c r="D11" s="20">
        <f t="shared" si="0"/>
        <v>12.365481306790278</v>
      </c>
      <c r="E11" s="20">
        <v>695.53192170248531</v>
      </c>
    </row>
    <row r="12" spans="1:5" x14ac:dyDescent="0.35">
      <c r="A12" s="1">
        <v>425</v>
      </c>
      <c r="B12" s="6">
        <v>0</v>
      </c>
      <c r="C12" s="6">
        <f>B3-B12</f>
        <v>393.40254865124552</v>
      </c>
      <c r="D12" s="20">
        <f t="shared" si="0"/>
        <v>13.209517528393917</v>
      </c>
      <c r="E12" s="20">
        <v>847.20385492823505</v>
      </c>
    </row>
    <row r="13" spans="1:5" x14ac:dyDescent="0.35">
      <c r="A13" s="1">
        <v>497</v>
      </c>
      <c r="B13" s="6">
        <v>0</v>
      </c>
      <c r="C13" s="6">
        <f>B3-B13</f>
        <v>393.40254865124552</v>
      </c>
      <c r="D13" s="10">
        <f t="shared" si="0"/>
        <v>13.209517528393917</v>
      </c>
      <c r="E13" s="10">
        <v>953.2375199412852</v>
      </c>
    </row>
    <row r="14" spans="1:5" x14ac:dyDescent="0.35">
      <c r="A14" s="1">
        <v>593</v>
      </c>
      <c r="B14" s="6">
        <v>0</v>
      </c>
      <c r="C14" s="6">
        <f>B3-B14</f>
        <v>393.40254865124552</v>
      </c>
      <c r="D14" s="10">
        <f t="shared" si="0"/>
        <v>13.209517528393917</v>
      </c>
      <c r="E14" s="10">
        <v>955.32718832881596</v>
      </c>
    </row>
    <row r="15" spans="1:5" x14ac:dyDescent="0.35">
      <c r="A15" s="1">
        <v>737</v>
      </c>
      <c r="B15" s="6">
        <v>0</v>
      </c>
      <c r="C15" s="6">
        <f>B3-B15</f>
        <v>393.40254865124552</v>
      </c>
      <c r="D15" s="10">
        <f t="shared" si="0"/>
        <v>13.209517528393917</v>
      </c>
      <c r="E15" s="10">
        <v>1008.3110827127612</v>
      </c>
    </row>
    <row r="18" spans="2:4" x14ac:dyDescent="0.35">
      <c r="B18" s="1"/>
      <c r="C18" s="1"/>
      <c r="D18" s="1"/>
    </row>
    <row r="19" spans="2:4" x14ac:dyDescent="0.35">
      <c r="B19" s="1"/>
      <c r="C19" s="2"/>
      <c r="D19" s="1"/>
    </row>
    <row r="20" spans="2:4" x14ac:dyDescent="0.35">
      <c r="B20" s="1"/>
      <c r="C20" s="2"/>
      <c r="D20" s="1"/>
    </row>
    <row r="21" spans="2:4" x14ac:dyDescent="0.35">
      <c r="B21" s="1"/>
      <c r="C21" s="2"/>
      <c r="D21" s="1"/>
    </row>
    <row r="22" spans="2:4" x14ac:dyDescent="0.35">
      <c r="B22" s="1"/>
      <c r="C22" s="1"/>
      <c r="D22" s="1"/>
    </row>
    <row r="23" spans="2:4" x14ac:dyDescent="0.35">
      <c r="B23" s="1"/>
      <c r="C23" s="1"/>
      <c r="D23" s="1"/>
    </row>
    <row r="24" spans="2:4" x14ac:dyDescent="0.35">
      <c r="B24" s="1"/>
      <c r="C24" s="2"/>
      <c r="D24" s="1"/>
    </row>
    <row r="25" spans="2:4" x14ac:dyDescent="0.35">
      <c r="B25" s="1"/>
      <c r="C25" s="2"/>
      <c r="D25" s="1"/>
    </row>
    <row r="26" spans="2:4" x14ac:dyDescent="0.35">
      <c r="B26" s="1"/>
      <c r="C26" s="1"/>
      <c r="D26" s="1"/>
    </row>
    <row r="27" spans="2:4" x14ac:dyDescent="0.35">
      <c r="B27" s="1"/>
      <c r="C27" s="1"/>
      <c r="D27" s="1"/>
    </row>
    <row r="28" spans="2:4" x14ac:dyDescent="0.35">
      <c r="B28" s="1"/>
      <c r="C28" s="2"/>
      <c r="D28" s="1"/>
    </row>
    <row r="29" spans="2:4" x14ac:dyDescent="0.35">
      <c r="B29" s="1"/>
      <c r="C29" s="2"/>
      <c r="D29" s="1"/>
    </row>
    <row r="30" spans="2:4" x14ac:dyDescent="0.35">
      <c r="B30" s="1"/>
      <c r="C30" s="2"/>
      <c r="D30" s="1"/>
    </row>
    <row r="31" spans="2:4" x14ac:dyDescent="0.35">
      <c r="B31" s="1"/>
      <c r="C31" s="2"/>
      <c r="D31" s="1"/>
    </row>
    <row r="32" spans="2:4" x14ac:dyDescent="0.35">
      <c r="B32" s="1"/>
      <c r="C32" s="2"/>
      <c r="D32" s="1"/>
    </row>
    <row r="33" spans="2:4" x14ac:dyDescent="0.35">
      <c r="B33" s="1"/>
      <c r="C33" s="2"/>
      <c r="D33" s="1"/>
    </row>
    <row r="34" spans="2:4" x14ac:dyDescent="0.35">
      <c r="B34" s="1"/>
      <c r="C34" s="2"/>
      <c r="D34" s="1"/>
    </row>
    <row r="35" spans="2:4" x14ac:dyDescent="0.35">
      <c r="B35" s="1"/>
      <c r="C35" s="2"/>
      <c r="D35" s="1"/>
    </row>
    <row r="36" spans="2:4" x14ac:dyDescent="0.35">
      <c r="B36" s="1"/>
      <c r="C36" s="2"/>
      <c r="D36" s="1"/>
    </row>
    <row r="37" spans="2:4" x14ac:dyDescent="0.35">
      <c r="B37" s="1"/>
      <c r="C37" s="2"/>
      <c r="D37" s="1"/>
    </row>
    <row r="38" spans="2:4" x14ac:dyDescent="0.35">
      <c r="B38" s="1"/>
      <c r="C38" s="2"/>
      <c r="D38" s="1"/>
    </row>
    <row r="39" spans="2:4" x14ac:dyDescent="0.35">
      <c r="B39" s="1"/>
      <c r="C39" s="2"/>
      <c r="D39" s="1"/>
    </row>
    <row r="40" spans="2:4" x14ac:dyDescent="0.35">
      <c r="B40" s="1"/>
      <c r="C40" s="2"/>
      <c r="D40" s="1"/>
    </row>
    <row r="41" spans="2:4" x14ac:dyDescent="0.35">
      <c r="B41" s="1"/>
      <c r="C41" s="2"/>
      <c r="D41" s="1"/>
    </row>
    <row r="42" spans="2:4" x14ac:dyDescent="0.35">
      <c r="B42" s="1"/>
      <c r="C42" s="1"/>
      <c r="D42" s="1"/>
    </row>
    <row r="43" spans="2:4" x14ac:dyDescent="0.35">
      <c r="B43" s="1"/>
      <c r="C43" s="1"/>
      <c r="D43" s="1"/>
    </row>
    <row r="44" spans="2:4" x14ac:dyDescent="0.35">
      <c r="B44" s="1"/>
      <c r="C44" s="1"/>
      <c r="D44" s="1"/>
    </row>
    <row r="45" spans="2:4" x14ac:dyDescent="0.35">
      <c r="B45" s="1"/>
      <c r="C45" s="1"/>
      <c r="D45" s="1"/>
    </row>
    <row r="46" spans="2:4" x14ac:dyDescent="0.35">
      <c r="B46" s="1"/>
      <c r="C46" s="1"/>
      <c r="D46" s="1"/>
    </row>
    <row r="47" spans="2:4" x14ac:dyDescent="0.35">
      <c r="B47" s="1"/>
      <c r="C47" s="1"/>
      <c r="D47" s="1"/>
    </row>
    <row r="48" spans="2:4" x14ac:dyDescent="0.35">
      <c r="B48" s="1"/>
      <c r="C48" s="1"/>
      <c r="D48" s="1"/>
    </row>
    <row r="49" spans="2:4" x14ac:dyDescent="0.35">
      <c r="B49" s="1"/>
      <c r="C49" s="1"/>
      <c r="D49" s="1"/>
    </row>
    <row r="50" spans="2:4" x14ac:dyDescent="0.35">
      <c r="B50" s="1"/>
      <c r="C50" s="1"/>
      <c r="D50" s="1"/>
    </row>
    <row r="51" spans="2:4" x14ac:dyDescent="0.35">
      <c r="B51" s="1"/>
      <c r="C51" s="1"/>
      <c r="D51" s="1"/>
    </row>
    <row r="52" spans="2:4" x14ac:dyDescent="0.35">
      <c r="B52" s="1"/>
      <c r="C52" s="1"/>
      <c r="D52" s="1"/>
    </row>
    <row r="53" spans="2:4" x14ac:dyDescent="0.35">
      <c r="B53" s="1"/>
      <c r="C53" s="1"/>
      <c r="D53" s="1"/>
    </row>
    <row r="54" spans="2:4" x14ac:dyDescent="0.35">
      <c r="B54" s="1"/>
      <c r="C54" s="1"/>
      <c r="D54" s="1"/>
    </row>
    <row r="55" spans="2:4" x14ac:dyDescent="0.35">
      <c r="B55" s="1"/>
      <c r="C55" s="1"/>
      <c r="D55" s="1"/>
    </row>
    <row r="56" spans="2:4" x14ac:dyDescent="0.35">
      <c r="B56" s="1"/>
      <c r="C56" s="1"/>
      <c r="D56" s="1"/>
    </row>
    <row r="57" spans="2:4" x14ac:dyDescent="0.35">
      <c r="B57" s="1"/>
      <c r="C57" s="1"/>
      <c r="D57" s="1"/>
    </row>
    <row r="58" spans="2:4" x14ac:dyDescent="0.35">
      <c r="B58" s="1"/>
      <c r="C58" s="1"/>
      <c r="D58" s="1"/>
    </row>
    <row r="59" spans="2:4" x14ac:dyDescent="0.35">
      <c r="B59" s="1"/>
      <c r="C59" s="1"/>
      <c r="D59" s="1"/>
    </row>
    <row r="60" spans="2:4" x14ac:dyDescent="0.35">
      <c r="B60" s="1"/>
      <c r="C60" s="1"/>
      <c r="D60" s="1"/>
    </row>
    <row r="61" spans="2:4" x14ac:dyDescent="0.35">
      <c r="B61" s="1"/>
      <c r="C61" s="1"/>
      <c r="D61" s="1"/>
    </row>
    <row r="62" spans="2:4" x14ac:dyDescent="0.35">
      <c r="B62" s="1"/>
      <c r="C62" s="1"/>
      <c r="D62" s="1"/>
    </row>
    <row r="63" spans="2:4" x14ac:dyDescent="0.35">
      <c r="B63" s="1"/>
      <c r="C63" s="1"/>
      <c r="D63" s="1"/>
    </row>
    <row r="64" spans="2:4" x14ac:dyDescent="0.35">
      <c r="B64" s="1"/>
      <c r="C64" s="1"/>
      <c r="D64" s="1"/>
    </row>
    <row r="65" spans="2:4" x14ac:dyDescent="0.35">
      <c r="B65" s="1"/>
      <c r="C65" s="1"/>
      <c r="D65" s="1"/>
    </row>
    <row r="66" spans="2:4" x14ac:dyDescent="0.35">
      <c r="B66" s="1"/>
      <c r="C66" s="1"/>
      <c r="D66" s="1"/>
    </row>
    <row r="67" spans="2:4" x14ac:dyDescent="0.35">
      <c r="B67" s="1"/>
      <c r="C67" s="1"/>
      <c r="D67" s="1"/>
    </row>
    <row r="68" spans="2:4" x14ac:dyDescent="0.35">
      <c r="B68" s="1"/>
      <c r="C68" s="1"/>
      <c r="D68" s="1"/>
    </row>
    <row r="69" spans="2:4" x14ac:dyDescent="0.35">
      <c r="B69" s="1"/>
      <c r="C69" s="1"/>
      <c r="D69" s="1"/>
    </row>
    <row r="70" spans="2:4" x14ac:dyDescent="0.35">
      <c r="B70" s="1"/>
      <c r="C70" s="1"/>
      <c r="D70" s="1"/>
    </row>
    <row r="71" spans="2:4" x14ac:dyDescent="0.35">
      <c r="B71" s="1"/>
      <c r="C71" s="1"/>
      <c r="D71" s="1"/>
    </row>
    <row r="72" spans="2:4" x14ac:dyDescent="0.35">
      <c r="B72" s="1"/>
      <c r="C72" s="1"/>
      <c r="D72" s="1"/>
    </row>
    <row r="73" spans="2:4" x14ac:dyDescent="0.35">
      <c r="B73" s="1"/>
      <c r="C73" s="1"/>
      <c r="D73" s="1"/>
    </row>
    <row r="74" spans="2:4" x14ac:dyDescent="0.35">
      <c r="B74" s="1"/>
      <c r="C74" s="1"/>
      <c r="D74" s="1"/>
    </row>
    <row r="75" spans="2:4" x14ac:dyDescent="0.35">
      <c r="B75" s="1"/>
      <c r="C75" s="1"/>
      <c r="D75" s="1"/>
    </row>
    <row r="76" spans="2:4" x14ac:dyDescent="0.35">
      <c r="B76" s="1"/>
      <c r="C76" s="1"/>
      <c r="D76" s="1"/>
    </row>
    <row r="77" spans="2:4" x14ac:dyDescent="0.35">
      <c r="B77" s="1"/>
      <c r="C77" s="1"/>
      <c r="D77" s="1"/>
    </row>
    <row r="78" spans="2:4" x14ac:dyDescent="0.35">
      <c r="B78" s="1"/>
      <c r="C78" s="1"/>
      <c r="D78" s="1"/>
    </row>
    <row r="79" spans="2:4" x14ac:dyDescent="0.35">
      <c r="B79" s="1"/>
      <c r="C79" s="1"/>
      <c r="D79" s="1"/>
    </row>
    <row r="80" spans="2:4" x14ac:dyDescent="0.35">
      <c r="B80" s="1"/>
      <c r="C80" s="1"/>
      <c r="D80" s="1"/>
    </row>
    <row r="81" spans="2:4" x14ac:dyDescent="0.35">
      <c r="B81" s="1"/>
      <c r="C81" s="1"/>
      <c r="D81" s="1"/>
    </row>
    <row r="82" spans="2:4" x14ac:dyDescent="0.35">
      <c r="B82" s="1"/>
      <c r="C82" s="1"/>
      <c r="D82" s="1"/>
    </row>
    <row r="83" spans="2:4" x14ac:dyDescent="0.35">
      <c r="B83" s="1"/>
      <c r="C83" s="1"/>
      <c r="D83" s="1"/>
    </row>
    <row r="84" spans="2:4" x14ac:dyDescent="0.35">
      <c r="B84" s="1"/>
      <c r="C84" s="1"/>
      <c r="D84" s="1"/>
    </row>
    <row r="85" spans="2:4" x14ac:dyDescent="0.35">
      <c r="B85" s="1"/>
      <c r="C85" s="1"/>
      <c r="D85" s="1"/>
    </row>
    <row r="86" spans="2:4" x14ac:dyDescent="0.35">
      <c r="B86" s="1"/>
      <c r="C86" s="1"/>
      <c r="D86" s="1"/>
    </row>
    <row r="87" spans="2:4" x14ac:dyDescent="0.35">
      <c r="B87" s="1"/>
      <c r="C87" s="1"/>
      <c r="D87" s="1"/>
    </row>
    <row r="88" spans="2:4" x14ac:dyDescent="0.35">
      <c r="B88" s="1"/>
      <c r="C88" s="1"/>
      <c r="D88" s="1"/>
    </row>
    <row r="89" spans="2:4" x14ac:dyDescent="0.35">
      <c r="B89" s="1"/>
      <c r="C89" s="1"/>
      <c r="D89" s="1"/>
    </row>
    <row r="90" spans="2:4" x14ac:dyDescent="0.35">
      <c r="B90" s="1"/>
      <c r="C90" s="1"/>
      <c r="D90" s="1"/>
    </row>
    <row r="91" spans="2:4" x14ac:dyDescent="0.35">
      <c r="B91" s="1"/>
      <c r="C91" s="1"/>
      <c r="D91" s="1"/>
    </row>
    <row r="92" spans="2:4" x14ac:dyDescent="0.35">
      <c r="B92" s="1"/>
      <c r="C92" s="1"/>
      <c r="D92" s="1"/>
    </row>
    <row r="93" spans="2:4" x14ac:dyDescent="0.35">
      <c r="B93" s="1"/>
      <c r="C93" s="1"/>
      <c r="D93" s="1"/>
    </row>
    <row r="94" spans="2:4" x14ac:dyDescent="0.35">
      <c r="B94" s="1"/>
      <c r="C94" s="1"/>
      <c r="D94" s="1"/>
    </row>
    <row r="95" spans="2:4" x14ac:dyDescent="0.35">
      <c r="B95" s="1"/>
      <c r="C95" s="1"/>
      <c r="D95" s="1"/>
    </row>
    <row r="96" spans="2:4" x14ac:dyDescent="0.35">
      <c r="B96" s="1"/>
      <c r="C96" s="1"/>
      <c r="D96" s="1"/>
    </row>
    <row r="97" spans="2:4" x14ac:dyDescent="0.35">
      <c r="B97" s="1"/>
      <c r="C97" s="1"/>
      <c r="D97" s="1"/>
    </row>
    <row r="98" spans="2:4" x14ac:dyDescent="0.35">
      <c r="B98" s="1"/>
      <c r="C98" s="1"/>
      <c r="D98" s="1"/>
    </row>
    <row r="99" spans="2:4" x14ac:dyDescent="0.35">
      <c r="B99" s="1"/>
      <c r="C99" s="1"/>
      <c r="D99" s="1"/>
    </row>
    <row r="100" spans="2:4" x14ac:dyDescent="0.35">
      <c r="B100" s="1"/>
      <c r="C100" s="1"/>
      <c r="D100" s="1"/>
    </row>
    <row r="101" spans="2:4" x14ac:dyDescent="0.35">
      <c r="B101" s="1"/>
      <c r="C101" s="1"/>
      <c r="D101" s="1"/>
    </row>
    <row r="102" spans="2:4" x14ac:dyDescent="0.35">
      <c r="B102" s="1"/>
      <c r="C102" s="1"/>
      <c r="D102" s="1"/>
    </row>
    <row r="103" spans="2:4" x14ac:dyDescent="0.35">
      <c r="B103" s="1"/>
      <c r="C103" s="1"/>
      <c r="D103" s="1"/>
    </row>
    <row r="104" spans="2:4" x14ac:dyDescent="0.35">
      <c r="B104" s="1"/>
      <c r="C104" s="1"/>
      <c r="D104" s="1"/>
    </row>
    <row r="105" spans="2:4" x14ac:dyDescent="0.35">
      <c r="B105" s="1"/>
      <c r="C105" s="1"/>
      <c r="D105" s="1"/>
    </row>
    <row r="106" spans="2:4" x14ac:dyDescent="0.35">
      <c r="B106" s="1"/>
      <c r="C106" s="1"/>
      <c r="D106" s="1"/>
    </row>
    <row r="107" spans="2:4" x14ac:dyDescent="0.35">
      <c r="B107" s="1"/>
      <c r="C107" s="1"/>
      <c r="D107" s="1"/>
    </row>
    <row r="108" spans="2:4" x14ac:dyDescent="0.35">
      <c r="B108" s="1"/>
      <c r="C108" s="1"/>
      <c r="D108" s="1"/>
    </row>
    <row r="109" spans="2:4" x14ac:dyDescent="0.35">
      <c r="B109" s="1"/>
      <c r="C109" s="1"/>
      <c r="D109" s="1"/>
    </row>
    <row r="110" spans="2:4" x14ac:dyDescent="0.35">
      <c r="B110" s="1"/>
      <c r="C110" s="1"/>
      <c r="D110" s="1"/>
    </row>
    <row r="111" spans="2:4" x14ac:dyDescent="0.35">
      <c r="B111" s="1"/>
      <c r="C111" s="1"/>
      <c r="D111" s="1"/>
    </row>
    <row r="112" spans="2:4" x14ac:dyDescent="0.35">
      <c r="B112" s="1"/>
      <c r="C112" s="1"/>
      <c r="D112" s="1"/>
    </row>
    <row r="113" spans="2:4" x14ac:dyDescent="0.35">
      <c r="B113" s="1"/>
      <c r="C113" s="1"/>
      <c r="D113" s="1"/>
    </row>
    <row r="114" spans="2:4" x14ac:dyDescent="0.35">
      <c r="B114" s="1"/>
      <c r="C114" s="1"/>
      <c r="D114" s="1"/>
    </row>
    <row r="115" spans="2:4" x14ac:dyDescent="0.35">
      <c r="B115" s="1"/>
      <c r="C115" s="1"/>
      <c r="D115" s="1"/>
    </row>
    <row r="116" spans="2:4" x14ac:dyDescent="0.35">
      <c r="B116" s="1"/>
      <c r="C116" s="1"/>
      <c r="D116" s="1"/>
    </row>
    <row r="117" spans="2:4" x14ac:dyDescent="0.35">
      <c r="B117" s="1"/>
      <c r="C117" s="1"/>
      <c r="D117" s="1"/>
    </row>
    <row r="118" spans="2:4" x14ac:dyDescent="0.35">
      <c r="B118" s="1"/>
      <c r="C118" s="1"/>
      <c r="D118" s="1"/>
    </row>
    <row r="119" spans="2:4" x14ac:dyDescent="0.35">
      <c r="B119" s="1"/>
      <c r="C119" s="1"/>
      <c r="D119" s="1"/>
    </row>
    <row r="120" spans="2:4" x14ac:dyDescent="0.35">
      <c r="B120" s="1"/>
      <c r="C120" s="1"/>
      <c r="D120" s="1"/>
    </row>
    <row r="121" spans="2:4" x14ac:dyDescent="0.35">
      <c r="B121" s="1"/>
      <c r="C121" s="1"/>
      <c r="D121" s="1"/>
    </row>
    <row r="122" spans="2:4" x14ac:dyDescent="0.35">
      <c r="B122" s="1"/>
      <c r="C122" s="1"/>
      <c r="D122" s="1"/>
    </row>
    <row r="123" spans="2:4" x14ac:dyDescent="0.35">
      <c r="B123" s="1"/>
      <c r="C123" s="1"/>
      <c r="D123" s="1"/>
    </row>
    <row r="124" spans="2:4" x14ac:dyDescent="0.35">
      <c r="B124" s="1"/>
      <c r="C124" s="1"/>
      <c r="D124" s="1"/>
    </row>
    <row r="125" spans="2:4" x14ac:dyDescent="0.35">
      <c r="B125" s="1"/>
      <c r="C125" s="1"/>
      <c r="D125" s="1"/>
    </row>
    <row r="126" spans="2:4" x14ac:dyDescent="0.35">
      <c r="B126" s="1"/>
      <c r="C126" s="1"/>
      <c r="D126" s="1"/>
    </row>
    <row r="127" spans="2:4" x14ac:dyDescent="0.35">
      <c r="B127" s="1"/>
      <c r="C127" s="1"/>
      <c r="D127" s="1"/>
    </row>
    <row r="128" spans="2:4" x14ac:dyDescent="0.35">
      <c r="B128" s="1"/>
      <c r="C128" s="1"/>
      <c r="D128" s="1"/>
    </row>
    <row r="129" spans="2:4" x14ac:dyDescent="0.35">
      <c r="B129" s="1"/>
      <c r="C129" s="1"/>
      <c r="D129" s="1"/>
    </row>
    <row r="130" spans="2:4" x14ac:dyDescent="0.35">
      <c r="B130" s="1"/>
      <c r="C130" s="1"/>
      <c r="D130" s="1"/>
    </row>
    <row r="131" spans="2:4" x14ac:dyDescent="0.35">
      <c r="B131" s="1"/>
      <c r="C131" s="1"/>
      <c r="D131" s="1"/>
    </row>
    <row r="132" spans="2:4" x14ac:dyDescent="0.35">
      <c r="B132" s="1"/>
      <c r="C132" s="1"/>
      <c r="D132" s="1"/>
    </row>
    <row r="133" spans="2:4" x14ac:dyDescent="0.35">
      <c r="B133" s="1"/>
      <c r="C133" s="1"/>
      <c r="D133" s="1"/>
    </row>
    <row r="134" spans="2:4" x14ac:dyDescent="0.35">
      <c r="B134" s="1"/>
      <c r="C134" s="1"/>
      <c r="D134" s="1"/>
    </row>
    <row r="135" spans="2:4" x14ac:dyDescent="0.35">
      <c r="B135" s="1"/>
      <c r="C135" s="1"/>
      <c r="D135" s="1"/>
    </row>
    <row r="136" spans="2:4" x14ac:dyDescent="0.35">
      <c r="B136" s="1"/>
      <c r="C136" s="1"/>
      <c r="D136" s="1"/>
    </row>
    <row r="137" spans="2:4" x14ac:dyDescent="0.35">
      <c r="B137" s="1"/>
      <c r="C137" s="1"/>
      <c r="D137" s="1"/>
    </row>
    <row r="138" spans="2:4" x14ac:dyDescent="0.35">
      <c r="B138" s="1"/>
      <c r="C138" s="1"/>
      <c r="D138" s="1"/>
    </row>
    <row r="139" spans="2:4" x14ac:dyDescent="0.35">
      <c r="B139" s="1"/>
      <c r="C139" s="1"/>
      <c r="D139" s="1"/>
    </row>
    <row r="140" spans="2:4" x14ac:dyDescent="0.35">
      <c r="B140" s="1"/>
      <c r="C140" s="1"/>
      <c r="D140" s="1"/>
    </row>
    <row r="141" spans="2:4" x14ac:dyDescent="0.35">
      <c r="B141" s="1"/>
      <c r="C141" s="1"/>
      <c r="D141" s="1"/>
    </row>
    <row r="142" spans="2:4" x14ac:dyDescent="0.35">
      <c r="B142" s="1"/>
      <c r="C142" s="1"/>
      <c r="D142" s="1"/>
    </row>
    <row r="143" spans="2:4" x14ac:dyDescent="0.35">
      <c r="B143" s="1"/>
      <c r="C143" s="1"/>
      <c r="D143" s="1"/>
    </row>
    <row r="144" spans="2:4" x14ac:dyDescent="0.35">
      <c r="B144" s="1"/>
      <c r="C144" s="1"/>
      <c r="D144" s="1"/>
    </row>
    <row r="145" spans="2:4" x14ac:dyDescent="0.35">
      <c r="B145" s="1"/>
      <c r="C145" s="1"/>
      <c r="D145" s="1"/>
    </row>
    <row r="146" spans="2:4" x14ac:dyDescent="0.35">
      <c r="B146" s="1"/>
      <c r="C146" s="1"/>
      <c r="D146" s="1"/>
    </row>
    <row r="147" spans="2:4" x14ac:dyDescent="0.35">
      <c r="B147" s="1"/>
      <c r="C147" s="1"/>
      <c r="D147" s="1"/>
    </row>
    <row r="148" spans="2:4" x14ac:dyDescent="0.35">
      <c r="B148" s="1"/>
      <c r="C148" s="1"/>
      <c r="D148" s="1"/>
    </row>
    <row r="149" spans="2:4" x14ac:dyDescent="0.35">
      <c r="B149" s="1"/>
      <c r="C149" s="1"/>
      <c r="D149" s="1"/>
    </row>
    <row r="150" spans="2:4" x14ac:dyDescent="0.35">
      <c r="B150" s="1"/>
      <c r="C150" s="1"/>
      <c r="D150" s="1"/>
    </row>
    <row r="151" spans="2:4" x14ac:dyDescent="0.35">
      <c r="B151" s="1"/>
      <c r="C151" s="1"/>
      <c r="D151" s="1"/>
    </row>
    <row r="152" spans="2:4" x14ac:dyDescent="0.35">
      <c r="B152" s="1"/>
      <c r="C152" s="1"/>
      <c r="D152" s="1"/>
    </row>
    <row r="153" spans="2:4" x14ac:dyDescent="0.35">
      <c r="B153" s="1"/>
      <c r="C153" s="1"/>
      <c r="D153" s="1"/>
    </row>
    <row r="154" spans="2:4" x14ac:dyDescent="0.35">
      <c r="B154" s="1"/>
      <c r="C154" s="1"/>
      <c r="D154" s="1"/>
    </row>
    <row r="155" spans="2:4" x14ac:dyDescent="0.35">
      <c r="B155" s="1"/>
      <c r="C155" s="1"/>
      <c r="D155" s="1"/>
    </row>
    <row r="156" spans="2:4" x14ac:dyDescent="0.35">
      <c r="B156" s="1"/>
      <c r="C156" s="1"/>
      <c r="D156" s="1"/>
    </row>
    <row r="157" spans="2:4" x14ac:dyDescent="0.35">
      <c r="B157" s="1"/>
      <c r="C157" s="1"/>
      <c r="D157" s="1"/>
    </row>
    <row r="158" spans="2:4" x14ac:dyDescent="0.35">
      <c r="B158" s="1"/>
      <c r="C158" s="1"/>
      <c r="D158" s="1"/>
    </row>
    <row r="159" spans="2:4" x14ac:dyDescent="0.35">
      <c r="B159" s="1"/>
      <c r="C159" s="1"/>
      <c r="D159" s="1"/>
    </row>
    <row r="160" spans="2:4" x14ac:dyDescent="0.35">
      <c r="B160" s="1"/>
      <c r="C160" s="1"/>
      <c r="D160" s="1"/>
    </row>
    <row r="161" spans="2:4" x14ac:dyDescent="0.35">
      <c r="B161" s="1"/>
      <c r="C161" s="1"/>
      <c r="D161" s="1"/>
    </row>
    <row r="162" spans="2:4" x14ac:dyDescent="0.35">
      <c r="B162" s="1"/>
      <c r="C162" s="1"/>
      <c r="D162" s="1"/>
    </row>
  </sheetData>
  <mergeCells count="2">
    <mergeCell ref="A1:A2"/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B3CDE-5FBE-44F5-8C35-32FEDD07BBC7}">
  <sheetPr>
    <tabColor rgb="FFFF0000"/>
  </sheetPr>
  <dimension ref="A1:I56"/>
  <sheetViews>
    <sheetView workbookViewId="0">
      <selection activeCell="D29" sqref="D29"/>
    </sheetView>
  </sheetViews>
  <sheetFormatPr defaultRowHeight="14.5" x14ac:dyDescent="0.35"/>
  <cols>
    <col min="3" max="3" width="14.1796875" customWidth="1"/>
    <col min="4" max="4" width="22.08984375" customWidth="1"/>
    <col min="5" max="5" width="18.81640625" customWidth="1"/>
    <col min="7" max="7" width="14.08984375" customWidth="1"/>
    <col min="8" max="8" width="17.81640625" customWidth="1"/>
    <col min="9" max="9" width="25.54296875" customWidth="1"/>
  </cols>
  <sheetData>
    <row r="1" spans="1:9" x14ac:dyDescent="0.35">
      <c r="A1" s="23" t="s">
        <v>0</v>
      </c>
      <c r="B1" s="24"/>
      <c r="C1" s="24"/>
      <c r="D1" s="24"/>
      <c r="E1" s="24"/>
      <c r="F1" s="25"/>
      <c r="G1" s="25"/>
      <c r="H1" s="25"/>
      <c r="I1" s="25"/>
    </row>
    <row r="2" spans="1:9" ht="52" customHeight="1" x14ac:dyDescent="0.35">
      <c r="A2" s="23"/>
      <c r="B2" s="4" t="s">
        <v>1</v>
      </c>
      <c r="C2" s="12" t="s">
        <v>2</v>
      </c>
      <c r="D2" s="15" t="s">
        <v>5</v>
      </c>
      <c r="E2" s="13" t="s">
        <v>3</v>
      </c>
      <c r="F2" s="4" t="s">
        <v>1</v>
      </c>
      <c r="G2" s="12" t="s">
        <v>2</v>
      </c>
      <c r="H2" s="16" t="s">
        <v>5</v>
      </c>
      <c r="I2" s="17" t="s">
        <v>4</v>
      </c>
    </row>
    <row r="3" spans="1:9" x14ac:dyDescent="0.35">
      <c r="A3" s="1">
        <v>0</v>
      </c>
      <c r="B3" s="14">
        <v>393.23083966082834</v>
      </c>
      <c r="C3" s="6">
        <f>B3-B3</f>
        <v>0</v>
      </c>
      <c r="D3" s="9">
        <f>C3*0.12/240.277/30*1000</f>
        <v>0</v>
      </c>
      <c r="E3" s="9">
        <v>0</v>
      </c>
      <c r="F3" s="6">
        <v>416.86518485201623</v>
      </c>
      <c r="G3" s="6">
        <f>F3-F3</f>
        <v>0</v>
      </c>
      <c r="H3" s="10">
        <f>G3*0.12/240.277/30*1000</f>
        <v>0</v>
      </c>
      <c r="I3" s="10">
        <v>0</v>
      </c>
    </row>
    <row r="4" spans="1:9" x14ac:dyDescent="0.35">
      <c r="A4" s="1">
        <v>17</v>
      </c>
      <c r="B4" s="14">
        <v>322.70673112958264</v>
      </c>
      <c r="C4" s="6">
        <f>B3-B4</f>
        <v>70.524108531245702</v>
      </c>
      <c r="D4" s="9">
        <f t="shared" ref="D4:D14" si="0">C4*0.12/240.277/30*1000</f>
        <v>1.1740467632148845</v>
      </c>
      <c r="E4" s="21">
        <v>0.56285714285714339</v>
      </c>
      <c r="F4" s="6">
        <v>319.56108155194426</v>
      </c>
      <c r="G4" s="6">
        <f>F3-F4</f>
        <v>97.304103300071972</v>
      </c>
      <c r="H4" s="20">
        <f t="shared" ref="H4:H14" si="1">G4*0.12/240.277/30*1000</f>
        <v>1.6198654602824569</v>
      </c>
      <c r="I4" s="20">
        <v>2.2340639024452305</v>
      </c>
    </row>
    <row r="5" spans="1:9" x14ac:dyDescent="0.35">
      <c r="A5" s="1">
        <v>41</v>
      </c>
      <c r="B5" s="14">
        <v>305.65532441791549</v>
      </c>
      <c r="C5" s="6">
        <f>B3-B5</f>
        <v>87.575515242912843</v>
      </c>
      <c r="D5" s="18">
        <f t="shared" si="0"/>
        <v>1.4579092504553135</v>
      </c>
      <c r="E5" s="18">
        <v>1.1085714285714294</v>
      </c>
      <c r="F5" s="6">
        <v>306.41797789014947</v>
      </c>
      <c r="G5" s="6">
        <f>F3-F5</f>
        <v>110.44720696186675</v>
      </c>
      <c r="H5" s="20">
        <f t="shared" si="1"/>
        <v>1.8386646572392156</v>
      </c>
      <c r="I5" s="20">
        <v>5.1627532409130987</v>
      </c>
    </row>
    <row r="6" spans="1:9" x14ac:dyDescent="0.35">
      <c r="A6" s="1">
        <v>65</v>
      </c>
      <c r="B6" s="14">
        <v>296.36690884701591</v>
      </c>
      <c r="C6" s="6">
        <f>B3-B6</f>
        <v>96.863930813812431</v>
      </c>
      <c r="D6" s="18">
        <f t="shared" si="0"/>
        <v>1.6125377096236833</v>
      </c>
      <c r="E6" s="18">
        <v>1.66</v>
      </c>
      <c r="F6" s="6">
        <v>280.25377281843203</v>
      </c>
      <c r="G6" s="6">
        <f>F3-F6</f>
        <v>136.6114120335842</v>
      </c>
      <c r="H6" s="20">
        <f t="shared" si="1"/>
        <v>2.274232024431539</v>
      </c>
      <c r="I6" s="20">
        <v>23.396036823785487</v>
      </c>
    </row>
    <row r="7" spans="1:9" x14ac:dyDescent="0.35">
      <c r="A7" s="1">
        <v>113</v>
      </c>
      <c r="B7" s="14">
        <v>284.80132713423916</v>
      </c>
      <c r="C7" s="6">
        <f>B3-B7</f>
        <v>108.42951252658918</v>
      </c>
      <c r="D7" s="18">
        <f t="shared" si="0"/>
        <v>1.8050751845010415</v>
      </c>
      <c r="E7" s="18">
        <v>1.9257142857142864</v>
      </c>
      <c r="F7" s="6">
        <v>261.51364682576502</v>
      </c>
      <c r="G7" s="6">
        <f>F3-F7</f>
        <v>155.35153802625121</v>
      </c>
      <c r="H7" s="20">
        <f t="shared" si="1"/>
        <v>2.5862073860794204</v>
      </c>
      <c r="I7" s="20">
        <v>96.394769518854645</v>
      </c>
    </row>
    <row r="8" spans="1:9" x14ac:dyDescent="0.35">
      <c r="A8" s="3">
        <v>161</v>
      </c>
      <c r="B8" s="14">
        <v>271.75953951033301</v>
      </c>
      <c r="C8" s="6">
        <f>B3-B8</f>
        <v>121.47130015049532</v>
      </c>
      <c r="D8" s="18">
        <f t="shared" si="0"/>
        <v>2.022187727506092</v>
      </c>
      <c r="E8" s="19">
        <v>2.2771428571428576</v>
      </c>
      <c r="F8" s="7">
        <v>243.88054494776955</v>
      </c>
      <c r="G8" s="7">
        <f>F3-F8</f>
        <v>172.98463990424668</v>
      </c>
      <c r="H8" s="20">
        <f t="shared" si="1"/>
        <v>2.8797536161055235</v>
      </c>
      <c r="I8" s="20">
        <v>238.92102336562135</v>
      </c>
    </row>
    <row r="9" spans="1:9" x14ac:dyDescent="0.35">
      <c r="A9" s="3">
        <v>305</v>
      </c>
      <c r="B9" s="7">
        <v>254.11312018809627</v>
      </c>
      <c r="C9" s="6">
        <f>B3-B9</f>
        <v>139.11771947273206</v>
      </c>
      <c r="D9" s="18">
        <f t="shared" si="0"/>
        <v>2.3159556590557075</v>
      </c>
      <c r="E9" s="19">
        <v>3.591428571428569</v>
      </c>
      <c r="F9" s="7">
        <v>215.66220672397299</v>
      </c>
      <c r="G9" s="7">
        <f>F3-F9</f>
        <v>201.20297812804324</v>
      </c>
      <c r="H9" s="20">
        <f t="shared" si="1"/>
        <v>3.3495170678515751</v>
      </c>
      <c r="I9" s="20">
        <v>596.17457920614129</v>
      </c>
    </row>
    <row r="10" spans="1:9" x14ac:dyDescent="0.35">
      <c r="A10" s="3">
        <v>353</v>
      </c>
      <c r="B10" s="7">
        <v>253.32744970418048</v>
      </c>
      <c r="C10" s="6">
        <f>B3-B10</f>
        <v>139.90338995664786</v>
      </c>
      <c r="D10" s="18">
        <f t="shared" si="0"/>
        <v>2.3290350712993395</v>
      </c>
      <c r="E10" s="19">
        <v>4.7914285714285691</v>
      </c>
      <c r="F10" s="7">
        <v>202.9127746407145</v>
      </c>
      <c r="G10" s="7">
        <f>F3-F10</f>
        <v>213.95241021130172</v>
      </c>
      <c r="H10" s="20">
        <f t="shared" si="1"/>
        <v>3.5617626358128613</v>
      </c>
      <c r="I10" s="20">
        <v>695.53192170248531</v>
      </c>
    </row>
    <row r="11" spans="1:9" x14ac:dyDescent="0.35">
      <c r="A11" s="3">
        <v>425</v>
      </c>
      <c r="B11" s="7">
        <v>249.54380783196399</v>
      </c>
      <c r="C11" s="6">
        <f>B3-B11</f>
        <v>143.68703182886435</v>
      </c>
      <c r="D11" s="18">
        <f t="shared" si="0"/>
        <v>2.392023070520513</v>
      </c>
      <c r="E11" s="19">
        <v>11.562857142857144</v>
      </c>
      <c r="F11" s="7">
        <v>194.06389481014349</v>
      </c>
      <c r="G11" s="7">
        <f>F3-F11</f>
        <v>222.80129004187273</v>
      </c>
      <c r="H11" s="20">
        <f t="shared" si="1"/>
        <v>3.7090739445202456</v>
      </c>
      <c r="I11" s="20">
        <v>847.20385492823505</v>
      </c>
    </row>
    <row r="12" spans="1:9" x14ac:dyDescent="0.35">
      <c r="A12" s="3">
        <v>497</v>
      </c>
      <c r="B12" s="7">
        <v>233.48458869438912</v>
      </c>
      <c r="C12" s="6">
        <f>B3-B12</f>
        <v>159.74625096643922</v>
      </c>
      <c r="D12" s="18">
        <f t="shared" si="0"/>
        <v>2.6593681620203218</v>
      </c>
      <c r="E12" s="19">
        <v>15.552857142857142</v>
      </c>
      <c r="F12" s="7">
        <v>194.11517422672102</v>
      </c>
      <c r="G12" s="7">
        <f>F3-F12</f>
        <v>222.7500106252952</v>
      </c>
      <c r="H12" s="20">
        <f t="shared" si="1"/>
        <v>3.7082202728566647</v>
      </c>
      <c r="I12" s="20">
        <v>953.2375199412852</v>
      </c>
    </row>
    <row r="13" spans="1:9" x14ac:dyDescent="0.35">
      <c r="A13" s="3">
        <v>593</v>
      </c>
      <c r="B13" s="7">
        <v>225.50364988880801</v>
      </c>
      <c r="C13" s="6">
        <f>B3-B13</f>
        <v>167.72718977202032</v>
      </c>
      <c r="D13" s="18">
        <f t="shared" si="0"/>
        <v>2.7922304635403359</v>
      </c>
      <c r="E13" s="19">
        <v>19.127142857142857</v>
      </c>
      <c r="F13" s="7">
        <v>193.76296441665599</v>
      </c>
      <c r="G13" s="7">
        <f>F3-F13</f>
        <v>223.10222043536024</v>
      </c>
      <c r="H13" s="20">
        <f t="shared" si="1"/>
        <v>3.7140836690213415</v>
      </c>
      <c r="I13" s="20">
        <v>955.32718832881596</v>
      </c>
    </row>
    <row r="14" spans="1:9" x14ac:dyDescent="0.35">
      <c r="A14" s="3">
        <v>737</v>
      </c>
      <c r="B14" s="7">
        <v>212.46237764499949</v>
      </c>
      <c r="C14" s="6">
        <f>B3-B14</f>
        <v>180.76846201582885</v>
      </c>
      <c r="D14" s="18">
        <f t="shared" si="0"/>
        <v>3.009334426779573</v>
      </c>
      <c r="E14" s="19">
        <v>22.791428571428568</v>
      </c>
      <c r="F14" s="7">
        <v>197.2495022675995</v>
      </c>
      <c r="G14" s="7">
        <f>F3-F14</f>
        <v>219.61568258441673</v>
      </c>
      <c r="H14" s="20">
        <f t="shared" si="1"/>
        <v>3.65604169495069</v>
      </c>
      <c r="I14" s="20">
        <v>1008.3110827127612</v>
      </c>
    </row>
    <row r="34" spans="3:7" x14ac:dyDescent="0.35">
      <c r="C34" s="8"/>
      <c r="D34" s="8"/>
      <c r="E34" s="8"/>
      <c r="F34" s="8"/>
      <c r="G34" s="8"/>
    </row>
    <row r="35" spans="3:7" x14ac:dyDescent="0.35">
      <c r="C35" s="8"/>
      <c r="D35" s="8"/>
      <c r="E35" s="8"/>
      <c r="F35" s="8"/>
      <c r="G35" s="8"/>
    </row>
    <row r="36" spans="3:7" x14ac:dyDescent="0.35">
      <c r="C36" s="8"/>
      <c r="D36" s="26"/>
      <c r="E36" s="8"/>
      <c r="F36" s="8"/>
      <c r="G36" s="8"/>
    </row>
    <row r="37" spans="3:7" x14ac:dyDescent="0.35">
      <c r="C37" s="8"/>
      <c r="D37" s="26"/>
      <c r="E37" s="8"/>
      <c r="F37" s="8"/>
      <c r="G37" s="8"/>
    </row>
    <row r="38" spans="3:7" x14ac:dyDescent="0.35">
      <c r="C38" s="8"/>
      <c r="D38" s="26"/>
      <c r="E38" s="8"/>
      <c r="F38" s="8"/>
      <c r="G38" s="8"/>
    </row>
    <row r="39" spans="3:7" x14ac:dyDescent="0.35">
      <c r="C39" s="8"/>
      <c r="D39" s="26"/>
      <c r="E39" s="8"/>
      <c r="F39" s="8"/>
      <c r="G39" s="8"/>
    </row>
    <row r="40" spans="3:7" x14ac:dyDescent="0.35">
      <c r="C40" s="8"/>
      <c r="D40" s="27"/>
      <c r="E40" s="8"/>
      <c r="F40" s="8"/>
      <c r="G40" s="8"/>
    </row>
    <row r="41" spans="3:7" x14ac:dyDescent="0.35">
      <c r="C41" s="8"/>
      <c r="D41" s="27"/>
      <c r="E41" s="8"/>
      <c r="F41" s="8"/>
      <c r="G41" s="8"/>
    </row>
    <row r="42" spans="3:7" x14ac:dyDescent="0.35">
      <c r="C42" s="8"/>
      <c r="D42" s="27"/>
      <c r="E42" s="8"/>
      <c r="F42" s="8"/>
      <c r="G42" s="8"/>
    </row>
    <row r="43" spans="3:7" x14ac:dyDescent="0.35">
      <c r="C43" s="8"/>
      <c r="D43" s="27"/>
      <c r="E43" s="8"/>
      <c r="F43" s="8"/>
      <c r="G43" s="8"/>
    </row>
    <row r="44" spans="3:7" x14ac:dyDescent="0.35">
      <c r="C44" s="8"/>
      <c r="D44" s="27"/>
      <c r="E44" s="8"/>
      <c r="F44" s="8"/>
      <c r="G44" s="8"/>
    </row>
    <row r="45" spans="3:7" x14ac:dyDescent="0.35">
      <c r="C45" s="8"/>
      <c r="D45" s="27"/>
      <c r="E45" s="8"/>
      <c r="F45" s="8"/>
      <c r="G45" s="8"/>
    </row>
    <row r="46" spans="3:7" x14ac:dyDescent="0.35">
      <c r="C46" s="8"/>
      <c r="D46" s="27"/>
      <c r="E46" s="8"/>
      <c r="F46" s="8"/>
      <c r="G46" s="8"/>
    </row>
    <row r="47" spans="3:7" x14ac:dyDescent="0.35">
      <c r="C47" s="8"/>
      <c r="D47" s="27"/>
      <c r="E47" s="8"/>
      <c r="F47" s="8"/>
      <c r="G47" s="8"/>
    </row>
    <row r="48" spans="3:7" x14ac:dyDescent="0.35">
      <c r="C48" s="8"/>
      <c r="D48" s="8"/>
      <c r="E48" s="8"/>
      <c r="F48" s="8"/>
      <c r="G48" s="8"/>
    </row>
    <row r="49" spans="3:7" x14ac:dyDescent="0.35">
      <c r="C49" s="8"/>
      <c r="D49" s="8"/>
      <c r="E49" s="8"/>
      <c r="F49" s="8"/>
      <c r="G49" s="8"/>
    </row>
    <row r="50" spans="3:7" x14ac:dyDescent="0.35">
      <c r="C50" s="8"/>
      <c r="D50" s="8"/>
      <c r="E50" s="8"/>
      <c r="F50" s="8"/>
      <c r="G50" s="8"/>
    </row>
    <row r="51" spans="3:7" x14ac:dyDescent="0.35">
      <c r="C51" s="8"/>
      <c r="D51" s="8"/>
      <c r="E51" s="8"/>
      <c r="F51" s="8"/>
      <c r="G51" s="8"/>
    </row>
    <row r="52" spans="3:7" x14ac:dyDescent="0.35">
      <c r="C52" s="8"/>
      <c r="D52" s="8"/>
      <c r="E52" s="8"/>
      <c r="F52" s="8"/>
      <c r="G52" s="8"/>
    </row>
    <row r="53" spans="3:7" x14ac:dyDescent="0.35">
      <c r="C53" s="8"/>
      <c r="D53" s="8"/>
      <c r="E53" s="8"/>
      <c r="F53" s="8"/>
      <c r="G53" s="8"/>
    </row>
    <row r="54" spans="3:7" x14ac:dyDescent="0.35">
      <c r="C54" s="8"/>
      <c r="D54" s="8"/>
      <c r="E54" s="8"/>
      <c r="F54" s="8"/>
      <c r="G54" s="8"/>
    </row>
    <row r="55" spans="3:7" x14ac:dyDescent="0.35">
      <c r="C55" s="8"/>
      <c r="D55" s="8"/>
      <c r="E55" s="8"/>
      <c r="F55" s="8"/>
      <c r="G55" s="8"/>
    </row>
    <row r="56" spans="3:7" x14ac:dyDescent="0.35">
      <c r="C56" s="8"/>
      <c r="D56" s="8"/>
      <c r="E56" s="8"/>
      <c r="F56" s="8"/>
      <c r="G56" s="8"/>
    </row>
  </sheetData>
  <mergeCells count="3">
    <mergeCell ref="A1:A2"/>
    <mergeCell ref="B1:E1"/>
    <mergeCell ref="F1:I1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B1A9F-0C11-4009-AB67-72481F784983}">
  <sheetPr>
    <tabColor rgb="FFFF0000"/>
  </sheetPr>
  <dimension ref="A1:I14"/>
  <sheetViews>
    <sheetView tabSelected="1" zoomScale="94" zoomScaleNormal="94" workbookViewId="0">
      <selection activeCell="K20" sqref="K20"/>
    </sheetView>
  </sheetViews>
  <sheetFormatPr defaultRowHeight="14.5" x14ac:dyDescent="0.35"/>
  <cols>
    <col min="1" max="2" width="8.7265625" style="1"/>
    <col min="3" max="3" width="17.453125" style="1" customWidth="1"/>
    <col min="4" max="4" width="19.54296875" style="1" customWidth="1"/>
    <col min="5" max="5" width="21.26953125" style="1" customWidth="1"/>
    <col min="6" max="6" width="8.7265625" style="1"/>
    <col min="7" max="7" width="13.6328125" style="1" customWidth="1"/>
    <col min="8" max="8" width="18.08984375" style="1" customWidth="1"/>
    <col min="9" max="9" width="19" style="1" customWidth="1"/>
    <col min="10" max="16384" width="8.7265625" style="1"/>
  </cols>
  <sheetData>
    <row r="1" spans="1:9" x14ac:dyDescent="0.35">
      <c r="A1" s="23" t="s">
        <v>0</v>
      </c>
      <c r="B1" s="24"/>
      <c r="C1" s="24"/>
      <c r="D1" s="24"/>
      <c r="E1" s="24"/>
      <c r="F1" s="25"/>
      <c r="G1" s="25"/>
      <c r="H1" s="25"/>
      <c r="I1" s="25"/>
    </row>
    <row r="2" spans="1:9" ht="47.5" customHeight="1" x14ac:dyDescent="0.35">
      <c r="A2" s="23"/>
      <c r="B2" s="4" t="s">
        <v>1</v>
      </c>
      <c r="C2" s="12" t="s">
        <v>2</v>
      </c>
      <c r="D2" s="15" t="s">
        <v>5</v>
      </c>
      <c r="E2" s="13" t="s">
        <v>3</v>
      </c>
      <c r="F2" s="4" t="s">
        <v>1</v>
      </c>
      <c r="G2" s="12" t="s">
        <v>2</v>
      </c>
      <c r="H2" s="16" t="s">
        <v>5</v>
      </c>
      <c r="I2" s="17" t="s">
        <v>4</v>
      </c>
    </row>
    <row r="3" spans="1:9" x14ac:dyDescent="0.35">
      <c r="A3" s="1">
        <v>0</v>
      </c>
      <c r="B3" s="6">
        <v>393.76138277142758</v>
      </c>
      <c r="C3" s="6">
        <f>B3-B3</f>
        <v>0</v>
      </c>
      <c r="D3" s="9">
        <f>C3*0.12/221.033/30*1000</f>
        <v>0</v>
      </c>
      <c r="E3" s="9">
        <v>0</v>
      </c>
      <c r="F3" s="6">
        <v>395.8924021534022</v>
      </c>
      <c r="G3" s="6">
        <f>F3-F3</f>
        <v>0</v>
      </c>
      <c r="H3" s="10">
        <f>G3*0.12/221.033/30*1000</f>
        <v>0</v>
      </c>
      <c r="I3" s="10">
        <v>0</v>
      </c>
    </row>
    <row r="4" spans="1:9" x14ac:dyDescent="0.35">
      <c r="A4" s="1">
        <v>17</v>
      </c>
      <c r="B4" s="6">
        <v>356.29245308167719</v>
      </c>
      <c r="C4" s="6">
        <f>B3-B4</f>
        <v>37.468929689750382</v>
      </c>
      <c r="D4" s="9">
        <f t="shared" ref="D4:D14" si="0">C4*0.12/221.033/30*1000</f>
        <v>0.67806942293232919</v>
      </c>
      <c r="E4" s="21">
        <v>0.56285714285714339</v>
      </c>
      <c r="F4" s="6">
        <v>347.45721597534066</v>
      </c>
      <c r="G4" s="6">
        <f>F3-F4</f>
        <v>48.435186178061542</v>
      </c>
      <c r="H4" s="10">
        <f t="shared" ref="H4:H14" si="1">G4*0.12/221.033/30*1000</f>
        <v>0.8765240697644523</v>
      </c>
      <c r="I4" s="22">
        <v>2.2340639024452305</v>
      </c>
    </row>
    <row r="5" spans="1:9" x14ac:dyDescent="0.35">
      <c r="A5" s="1">
        <v>41</v>
      </c>
      <c r="B5" s="6">
        <v>346.34078595233439</v>
      </c>
      <c r="C5" s="6">
        <f>B3-B5</f>
        <v>47.420596819093191</v>
      </c>
      <c r="D5" s="9">
        <f t="shared" si="0"/>
        <v>0.858163203125202</v>
      </c>
      <c r="E5" s="21">
        <v>1.1085714285714294</v>
      </c>
      <c r="F5" s="6">
        <v>349.21592861380987</v>
      </c>
      <c r="G5" s="6">
        <f>F3-F5</f>
        <v>46.676473539592337</v>
      </c>
      <c r="H5" s="20">
        <f t="shared" si="1"/>
        <v>0.84469691927616841</v>
      </c>
      <c r="I5" s="20">
        <v>5.1627532409130987</v>
      </c>
    </row>
    <row r="6" spans="1:9" x14ac:dyDescent="0.35">
      <c r="A6" s="1">
        <v>65</v>
      </c>
      <c r="B6" s="6">
        <v>338.95064323926886</v>
      </c>
      <c r="C6" s="6">
        <f>B3-B6</f>
        <v>54.810739532158721</v>
      </c>
      <c r="D6" s="9">
        <f t="shared" si="0"/>
        <v>0.9919014723079127</v>
      </c>
      <c r="E6" s="21">
        <v>1.66</v>
      </c>
      <c r="F6" s="6">
        <v>330.8711053039325</v>
      </c>
      <c r="G6" s="6">
        <f>F3-F6</f>
        <v>65.021296849469707</v>
      </c>
      <c r="H6" s="20">
        <f t="shared" si="1"/>
        <v>1.1766803481737065</v>
      </c>
      <c r="I6" s="20">
        <v>23.396036823785487</v>
      </c>
    </row>
    <row r="7" spans="1:9" x14ac:dyDescent="0.35">
      <c r="A7" s="1">
        <v>113</v>
      </c>
      <c r="B7" s="6">
        <v>286.98020086647648</v>
      </c>
      <c r="C7" s="6">
        <f>B3-B7</f>
        <v>106.7811819049511</v>
      </c>
      <c r="D7" s="18">
        <f t="shared" si="0"/>
        <v>1.9324025264091984</v>
      </c>
      <c r="E7" s="18">
        <v>1.9257142857142864</v>
      </c>
      <c r="F7" s="6">
        <v>324.56997875974849</v>
      </c>
      <c r="G7" s="6">
        <f>F3-F7</f>
        <v>71.322423393653708</v>
      </c>
      <c r="H7" s="20">
        <f t="shared" si="1"/>
        <v>1.2907108602544184</v>
      </c>
      <c r="I7" s="20">
        <v>96.394769518854645</v>
      </c>
    </row>
    <row r="8" spans="1:9" x14ac:dyDescent="0.35">
      <c r="A8" s="1">
        <v>161</v>
      </c>
      <c r="B8" s="6">
        <v>260.4369771320695</v>
      </c>
      <c r="C8" s="6">
        <f>B3-B8</f>
        <v>133.32440563935808</v>
      </c>
      <c r="D8" s="18">
        <f t="shared" si="0"/>
        <v>2.4127511392300347</v>
      </c>
      <c r="E8" s="18">
        <v>2.2771428571428576</v>
      </c>
      <c r="F8" s="6">
        <v>303.59974826154001</v>
      </c>
      <c r="G8" s="6">
        <f>F3-F8</f>
        <v>92.292653891862187</v>
      </c>
      <c r="H8" s="20">
        <f t="shared" si="1"/>
        <v>1.6702058768032317</v>
      </c>
      <c r="I8" s="20">
        <v>238.92102336562135</v>
      </c>
    </row>
    <row r="9" spans="1:9" x14ac:dyDescent="0.35">
      <c r="A9" s="1">
        <v>305</v>
      </c>
      <c r="B9" s="6">
        <v>241.25228032271201</v>
      </c>
      <c r="C9" s="6">
        <f>B3-B9</f>
        <v>152.50910244871557</v>
      </c>
      <c r="D9" s="18">
        <f t="shared" si="0"/>
        <v>2.7599336288918952</v>
      </c>
      <c r="E9" s="18">
        <v>3.591428571428569</v>
      </c>
      <c r="F9" s="6">
        <v>270.66251368340647</v>
      </c>
      <c r="G9" s="6">
        <f>F3-F9</f>
        <v>125.22988846999573</v>
      </c>
      <c r="H9" s="20">
        <f t="shared" si="1"/>
        <v>2.2662659145013779</v>
      </c>
      <c r="I9" s="20">
        <v>596.17457920614129</v>
      </c>
    </row>
    <row r="10" spans="1:9" x14ac:dyDescent="0.35">
      <c r="A10" s="1">
        <v>353</v>
      </c>
      <c r="B10" s="6">
        <v>222.13610500106546</v>
      </c>
      <c r="C10" s="6">
        <f>B3-B10</f>
        <v>171.62527777036212</v>
      </c>
      <c r="D10" s="18">
        <f t="shared" si="0"/>
        <v>3.1058760957931555</v>
      </c>
      <c r="E10" s="18">
        <v>4.7914285714285691</v>
      </c>
      <c r="F10" s="6">
        <v>250.53417791617551</v>
      </c>
      <c r="G10" s="6">
        <f>F3-F10</f>
        <v>145.35822423722669</v>
      </c>
      <c r="H10" s="20">
        <f t="shared" si="1"/>
        <v>2.6305252923722104</v>
      </c>
      <c r="I10" s="20">
        <v>695.53192170248531</v>
      </c>
    </row>
    <row r="11" spans="1:9" x14ac:dyDescent="0.35">
      <c r="A11" s="1">
        <v>425</v>
      </c>
      <c r="B11" s="6">
        <v>200.1559609356365</v>
      </c>
      <c r="C11" s="6">
        <f>B3-B11</f>
        <v>193.60542183579108</v>
      </c>
      <c r="D11" s="18">
        <f t="shared" si="0"/>
        <v>3.503647361901455</v>
      </c>
      <c r="E11" s="18">
        <v>11.562857142857144</v>
      </c>
      <c r="F11" s="6">
        <v>236.05894865898264</v>
      </c>
      <c r="G11" s="6">
        <f>F3-F11</f>
        <v>159.83345349441956</v>
      </c>
      <c r="H11" s="20">
        <f t="shared" si="1"/>
        <v>2.8924812764504764</v>
      </c>
      <c r="I11" s="20">
        <v>847.20385492823505</v>
      </c>
    </row>
    <row r="12" spans="1:9" x14ac:dyDescent="0.35">
      <c r="A12" s="1">
        <v>497</v>
      </c>
      <c r="B12" s="6">
        <v>159.83067895265</v>
      </c>
      <c r="C12" s="6">
        <f>B3-B12</f>
        <v>233.93070381877757</v>
      </c>
      <c r="D12" s="18">
        <f t="shared" si="0"/>
        <v>4.233407750313801</v>
      </c>
      <c r="E12" s="18">
        <v>15.552857142857142</v>
      </c>
      <c r="F12" s="6">
        <v>195.03949906876827</v>
      </c>
      <c r="G12" s="6">
        <f>F3-F12</f>
        <v>200.85290308463394</v>
      </c>
      <c r="H12" s="20">
        <f t="shared" si="1"/>
        <v>3.6348039086405008</v>
      </c>
      <c r="I12" s="20">
        <v>953.2375199412852</v>
      </c>
    </row>
    <row r="13" spans="1:9" x14ac:dyDescent="0.35">
      <c r="A13" s="1">
        <v>593</v>
      </c>
      <c r="B13" s="6">
        <v>0</v>
      </c>
      <c r="C13" s="6">
        <f>B3-B13</f>
        <v>393.76138277142758</v>
      </c>
      <c r="D13" s="18">
        <f t="shared" si="0"/>
        <v>7.1258388163111857</v>
      </c>
      <c r="E13" s="18">
        <v>19.1271428571429</v>
      </c>
      <c r="F13" s="6">
        <v>160.16276668237339</v>
      </c>
      <c r="G13" s="6">
        <f>F3-F13</f>
        <v>235.72963547102881</v>
      </c>
      <c r="H13" s="20">
        <f t="shared" si="1"/>
        <v>4.2659627380713072</v>
      </c>
      <c r="I13" s="20">
        <v>955.32718832881596</v>
      </c>
    </row>
    <row r="14" spans="1:9" x14ac:dyDescent="0.35">
      <c r="A14" s="1">
        <v>737</v>
      </c>
      <c r="B14" s="6">
        <v>0</v>
      </c>
      <c r="C14" s="6">
        <f>B3-B14</f>
        <v>393.76138277142758</v>
      </c>
      <c r="D14" s="9">
        <f t="shared" si="0"/>
        <v>7.1258388163111857</v>
      </c>
      <c r="E14" s="9">
        <v>22.791428571428568</v>
      </c>
      <c r="F14" s="6">
        <v>112.222209694185</v>
      </c>
      <c r="G14" s="6">
        <f>F3-F14</f>
        <v>283.67019245921722</v>
      </c>
      <c r="H14" s="20">
        <f t="shared" si="1"/>
        <v>5.1335355799218609</v>
      </c>
      <c r="I14" s="20">
        <v>1008.3110827127612</v>
      </c>
    </row>
  </sheetData>
  <mergeCells count="3">
    <mergeCell ref="A1:A2"/>
    <mergeCell ref="B1:E1"/>
    <mergeCell ref="F1:I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0" ma:contentTypeDescription="Een nieuw document maken." ma:contentTypeScope="" ma:versionID="1e49fa5efead13b302ef30c015fed214">
  <xsd:schema xmlns:xsd="http://www.w3.org/2001/XMLSchema" xmlns:xs="http://www.w3.org/2001/XMLSchema" xmlns:p="http://schemas.microsoft.com/office/2006/metadata/properties" xmlns:ns3="3ffa7738-bc79-438c-83ec-90d19dddbc47" targetNamespace="http://schemas.microsoft.com/office/2006/metadata/properties" ma:root="true" ma:fieldsID="550af5f683e57c70ed43839cccbb0e46" ns3:_="">
    <xsd:import namespace="3ffa7738-bc79-438c-83ec-90d19dddbc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E8026C-828F-47B6-9D31-7D9050EDED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43A8B9-C916-4F70-8B76-EFA3E039F73C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3ffa7738-bc79-438c-83ec-90d19dddbc47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CA79FF6-272A-4EFC-BE22-7B53657ED1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Caffeine</vt:lpstr>
      <vt:lpstr>Benzotriazole</vt:lpstr>
      <vt:lpstr>Bentazone</vt:lpstr>
      <vt:lpstr>2,4-D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2020-04-01T14:38:01Z</dcterms:created>
  <dcterms:modified xsi:type="dcterms:W3CDTF">2023-01-31T19:25:33Z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